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<sst xmlns="http://schemas.openxmlformats.org/spreadsheetml/2006/main" count="163" uniqueCount="112">
  <si>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</si>
  <si>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</si>
  <si>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</si>
  <si>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</si>
  <si>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</si>
  <si>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</si>
  <si>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</si>
  <si>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</si>
  <si>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</si>
  <si>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</si>
  <si>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</si>
  <si>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</si>
  <si>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</si>
  <si>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</si>
  <si>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</si>
  <si>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</si>
  <si>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</si>
  <si>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</si>
  <si>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</si>
  <si>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</si>
  <si>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</si>
  <si>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</si>
  <si>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</si>
  <si>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</si>
  <si>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</si>
  <si>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</si>
  <si>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</si>
  <si>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</si>
  <si>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</si>
  <si>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</si>
  <si>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</si>
  <si>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</si>
  <si>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</si>
  <si>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</si>
  <si>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</si>
  <si>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</si>
  <si>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</si>
  <si>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</si>
  <si>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</si>
  <si>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</si>
  <si>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</si>
  <si>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</si>
  <si>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</si>
  <si>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</si>
  <si>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</si>
  <si>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</si>
  <si>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</si>
  <si>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</si>
  <si>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</si>
  <si>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</si>
  <si>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</si>
  <si>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</si>
  <si>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</si>
  <si>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</si>
  <si>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</si>
  <si>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</si>
  <si>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</si>
  <si>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</si>
  <si>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</si>
  <si>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</si>
  <si>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</si>
  <si>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</si>
  <si>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</si>
  <si>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</si>
  <si>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</si>
  <si>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</si>
  <si>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</si>
  <si>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</si>
  <si>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</si>
  <si>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</si>
  <si>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</si>
  <si>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</si>
  <si>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</si>
  <si>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</si>
  <si>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</si>
  <si>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</si>
  <si>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</si>
  <si>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</si>
  <si>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</si>
  <si>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</si>
  <si>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</si>
  <si>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</si>
  <si>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</si>
  <si>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</si>
  <si>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</si>
  <si>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</si>
  <si>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</si>
  <si>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</si>
  <si>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</si>
  <si>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</si>
  <si>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</si>
  <si>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</si>
  <si>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</si>
  <si>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</si>
  <si>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</si>
  <si>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</si>
  <si>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</si>
  <si>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</si>
  <si>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</si>
  <si>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</si>
  <si>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</si>
  <si>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</si>
  <si>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</si>
  <si>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</si>
  <si>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</si>
  <si>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</si>
  <si>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</si>
  <si>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</si>
  <si>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</si>
  <si>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</si>
  <si>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</si>
  <si>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07.11.2017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</si>
</sst>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175"/>
          <c:w val="0.856"/>
          <c:h val="0.62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118239.90000000001</c:v>
                </c:pt>
                <c:pt idx="1">
                  <c:v>110964.8</c:v>
                </c:pt>
                <c:pt idx="2">
                  <c:v>1573.4</c:v>
                </c:pt>
                <c:pt idx="3">
                  <c:v>5701.700000000006</c:v>
                </c:pt>
              </c:numCache>
            </c:numRef>
          </c:val>
          <c:shape val="box"/>
        </c:ser>
        <c:shape val="box"/>
        <c:axId val="49990936"/>
        <c:axId val="47265241"/>
      </c:bar3D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492560.6</c:v>
                </c:pt>
                <c:pt idx="1">
                  <c:v>186089.00000000003</c:v>
                </c:pt>
                <c:pt idx="2">
                  <c:v>396740.3999999999</c:v>
                </c:pt>
                <c:pt idx="3">
                  <c:v>50.8</c:v>
                </c:pt>
                <c:pt idx="4">
                  <c:v>25581</c:v>
                </c:pt>
                <c:pt idx="5">
                  <c:v>48538.49999999999</c:v>
                </c:pt>
                <c:pt idx="6">
                  <c:v>10470.499999999996</c:v>
                </c:pt>
                <c:pt idx="7">
                  <c:v>11179.400000000078</c:v>
                </c:pt>
              </c:numCache>
            </c:numRef>
          </c:val>
          <c:shape val="box"/>
        </c:ser>
        <c:shape val="box"/>
        <c:axId val="22733986"/>
        <c:axId val="3279283"/>
      </c:bar3D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302876.30000000005</c:v>
                </c:pt>
                <c:pt idx="1">
                  <c:v>199873.0000000001</c:v>
                </c:pt>
                <c:pt idx="2">
                  <c:v>302876.30000000005</c:v>
                </c:pt>
              </c:numCache>
            </c:numRef>
          </c:val>
          <c:shape val="box"/>
        </c:ser>
        <c:shape val="box"/>
        <c:axId val="29513548"/>
        <c:axId val="64295341"/>
      </c:bar3D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49775.89999999997</c:v>
                </c:pt>
                <c:pt idx="1">
                  <c:v>41451.50000000001</c:v>
                </c:pt>
                <c:pt idx="2">
                  <c:v>1600.1999999999998</c:v>
                </c:pt>
                <c:pt idx="3">
                  <c:v>660.4</c:v>
                </c:pt>
                <c:pt idx="4">
                  <c:v>28.8</c:v>
                </c:pt>
                <c:pt idx="5">
                  <c:v>6034.999999999965</c:v>
                </c:pt>
              </c:numCache>
            </c:numRef>
          </c:val>
          <c:shape val="box"/>
        </c:ser>
        <c:shape val="box"/>
        <c:axId val="41787158"/>
        <c:axId val="40540103"/>
      </c:bar3D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18806.4</c:v>
                </c:pt>
                <c:pt idx="1">
                  <c:v>12100.100000000002</c:v>
                </c:pt>
                <c:pt idx="2">
                  <c:v>1.6</c:v>
                </c:pt>
                <c:pt idx="3">
                  <c:v>558.4999999999998</c:v>
                </c:pt>
                <c:pt idx="4">
                  <c:v>578.9000000000001</c:v>
                </c:pt>
                <c:pt idx="5">
                  <c:v>400</c:v>
                </c:pt>
                <c:pt idx="6">
                  <c:v>5167.299999999999</c:v>
                </c:pt>
              </c:numCache>
            </c:numRef>
          </c:val>
          <c:shape val="box"/>
        </c:ser>
        <c:shape val="box"/>
        <c:axId val="29316608"/>
        <c:axId val="62522881"/>
      </c:bar3D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22881"/>
        <c:crosses val="autoZero"/>
        <c:auto val="1"/>
        <c:lblOffset val="100"/>
        <c:tickLblSkip val="2"/>
        <c:noMultiLvlLbl val="0"/>
      </c:catAx>
      <c:valAx>
        <c:axId val="62522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95"/>
          <c:w val="0.87775"/>
          <c:h val="0.66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3628.4</c:v>
                </c:pt>
                <c:pt idx="1">
                  <c:v>2097.7000000000003</c:v>
                </c:pt>
                <c:pt idx="2">
                  <c:v>337</c:v>
                </c:pt>
                <c:pt idx="3">
                  <c:v>223.2</c:v>
                </c:pt>
                <c:pt idx="4">
                  <c:v>549</c:v>
                </c:pt>
                <c:pt idx="5">
                  <c:v>421.4999999999998</c:v>
                </c:pt>
              </c:numCache>
            </c:numRef>
          </c:val>
          <c:shape val="box"/>
        </c:ser>
        <c:shape val="box"/>
        <c:axId val="25835018"/>
        <c:axId val="31188571"/>
      </c:bar3D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225"/>
          <c:w val="0.85525"/>
          <c:h val="0.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47512.500000000015</c:v>
                </c:pt>
              </c:numCache>
            </c:numRef>
          </c:val>
          <c:shape val="box"/>
        </c:ser>
        <c:shape val="box"/>
        <c:axId val="12261684"/>
        <c:axId val="43246293"/>
      </c:bar3D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1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675"/>
          <c:w val="0.851"/>
          <c:h val="0.58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492560.6</c:v>
                </c:pt>
                <c:pt idx="1">
                  <c:v>302876.30000000005</c:v>
                </c:pt>
                <c:pt idx="2">
                  <c:v>49775.89999999997</c:v>
                </c:pt>
                <c:pt idx="3">
                  <c:v>18806.4</c:v>
                </c:pt>
                <c:pt idx="4">
                  <c:v>3628.4</c:v>
                </c:pt>
                <c:pt idx="5">
                  <c:v>118239.90000000001</c:v>
                </c:pt>
                <c:pt idx="6">
                  <c:v>47512.500000000015</c:v>
                </c:pt>
              </c:numCache>
            </c:numRef>
          </c:val>
          <c:shape val="box"/>
        </c:ser>
        <c:shape val="box"/>
        <c:axId val="53672318"/>
        <c:axId val="13288815"/>
      </c:bar3D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9675"/>
          <c:w val="0.84125"/>
          <c:h val="0.60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988331.7999999996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573647.3999999999</c:v>
                </c:pt>
                <c:pt idx="1">
                  <c:v>62619.799999999996</c:v>
                </c:pt>
                <c:pt idx="2">
                  <c:v>26520.2</c:v>
                </c:pt>
                <c:pt idx="3">
                  <c:v>17679.599999999995</c:v>
                </c:pt>
                <c:pt idx="4">
                  <c:v>53.199999999999996</c:v>
                </c:pt>
                <c:pt idx="5">
                  <c:v>780139.4000000003</c:v>
                </c:pt>
              </c:numCache>
            </c:numRef>
          </c:val>
          <c:shape val="box"/>
        </c:ser>
        <c:shape val="box"/>
        <c:axId val="52490472"/>
        <c:axId val="2652201"/>
      </c:bar3D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5" sqref="K13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58" t="s">
        <v>111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2" t="s">
        <v>41</v>
      </c>
      <c r="B3" s="159" t="s">
        <v>108</v>
      </c>
      <c r="C3" s="159" t="s">
        <v>90</v>
      </c>
      <c r="D3" s="159" t="s">
        <v>23</v>
      </c>
      <c r="E3" s="159" t="s">
        <v>22</v>
      </c>
      <c r="F3" s="159" t="s">
        <v>110</v>
      </c>
      <c r="G3" s="159" t="s">
        <v>92</v>
      </c>
      <c r="H3" s="159" t="s">
        <v>109</v>
      </c>
      <c r="I3" s="159" t="s">
        <v>91</v>
      </c>
    </row>
    <row r="4" spans="1:9" ht="24.75" customHeight="1">
      <c r="A4" s="163"/>
      <c r="B4" s="160"/>
      <c r="C4" s="160"/>
      <c r="D4" s="160"/>
      <c r="E4" s="160"/>
      <c r="F4" s="160"/>
      <c r="G4" s="160"/>
      <c r="H4" s="160"/>
      <c r="I4" s="160"/>
    </row>
    <row r="5" spans="1:9" ht="39" customHeight="1" thickBot="1">
      <c r="A5" s="164"/>
      <c r="B5" s="161"/>
      <c r="C5" s="161"/>
      <c r="D5" s="161"/>
      <c r="E5" s="161"/>
      <c r="F5" s="161"/>
      <c r="G5" s="161"/>
      <c r="H5" s="161"/>
      <c r="I5" s="161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</f>
        <v>492560.6</v>
      </c>
      <c r="E6" s="3">
        <f>D6/D151*100</f>
        <v>33.72179253811086</v>
      </c>
      <c r="F6" s="3">
        <f>D6/B6*100</f>
        <v>83.4515799803197</v>
      </c>
      <c r="G6" s="3">
        <f aca="true" t="shared" si="0" ref="G6:G43">D6/C6*100</f>
        <v>75.79010892276038</v>
      </c>
      <c r="H6" s="42">
        <f>B6-D6</f>
        <v>97674.59999999998</v>
      </c>
      <c r="I6" s="42">
        <f aca="true" t="shared" si="1" ref="I6:I43">C6-D6</f>
        <v>157340.29999999993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</f>
        <v>186089.00000000003</v>
      </c>
      <c r="E7" s="155">
        <f>D7/D6*100</f>
        <v>37.77991987178837</v>
      </c>
      <c r="F7" s="155">
        <f>D7/B7*100</f>
        <v>83.14667789056787</v>
      </c>
      <c r="G7" s="155">
        <f>D7/C7*100</f>
        <v>76.41100794171234</v>
      </c>
      <c r="H7" s="154">
        <f>B7-D7</f>
        <v>37719.09999999998</v>
      </c>
      <c r="I7" s="154">
        <f t="shared" si="1"/>
        <v>57447.899999999965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</f>
        <v>396740.3999999999</v>
      </c>
      <c r="E8" s="113">
        <f>D8/D6*100</f>
        <v>80.54651549474316</v>
      </c>
      <c r="F8" s="113">
        <f>D8/B8*100</f>
        <v>85.285649888078</v>
      </c>
      <c r="G8" s="113">
        <f t="shared" si="0"/>
        <v>77.96482802124702</v>
      </c>
      <c r="H8" s="111">
        <f>B8-D8</f>
        <v>68449.70000000007</v>
      </c>
      <c r="I8" s="111">
        <f t="shared" si="1"/>
        <v>112130.6000000001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</f>
        <v>50.8</v>
      </c>
      <c r="E9" s="139">
        <f>D9/D6*100</f>
        <v>0.010313451786440084</v>
      </c>
      <c r="F9" s="113">
        <f>D9/B9*100</f>
        <v>56.25692137320044</v>
      </c>
      <c r="G9" s="113">
        <f t="shared" si="0"/>
        <v>55.6407447973713</v>
      </c>
      <c r="H9" s="111">
        <f aca="true" t="shared" si="2" ref="H9:H43">B9-D9</f>
        <v>39.5</v>
      </c>
      <c r="I9" s="111">
        <f t="shared" si="1"/>
        <v>40.5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</f>
        <v>25581</v>
      </c>
      <c r="E10" s="113">
        <f>D10/D6*100</f>
        <v>5.193472640726847</v>
      </c>
      <c r="F10" s="113">
        <f aca="true" t="shared" si="3" ref="F10:F41">D10/B10*100</f>
        <v>87.93139007287226</v>
      </c>
      <c r="G10" s="113">
        <f t="shared" si="0"/>
        <v>83.89743791569917</v>
      </c>
      <c r="H10" s="111">
        <f t="shared" si="2"/>
        <v>3511</v>
      </c>
      <c r="I10" s="111">
        <f t="shared" si="1"/>
        <v>4909.799999999999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</f>
        <v>48538.49999999999</v>
      </c>
      <c r="E11" s="113">
        <f>D11/D6*100</f>
        <v>9.854320463309488</v>
      </c>
      <c r="F11" s="113">
        <f t="shared" si="3"/>
        <v>74.24979234196954</v>
      </c>
      <c r="G11" s="113">
        <f t="shared" si="0"/>
        <v>63.2665802926463</v>
      </c>
      <c r="H11" s="111">
        <f t="shared" si="2"/>
        <v>16833.40000000001</v>
      </c>
      <c r="I11" s="111">
        <f t="shared" si="1"/>
        <v>28182.1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</f>
        <v>10470.499999999996</v>
      </c>
      <c r="E12" s="113">
        <f>D12/D6*100</f>
        <v>2.1257282860220643</v>
      </c>
      <c r="F12" s="113">
        <f t="shared" si="3"/>
        <v>83.38908268425158</v>
      </c>
      <c r="G12" s="113">
        <f t="shared" si="0"/>
        <v>75.18832087435457</v>
      </c>
      <c r="H12" s="111">
        <f>B12-D12</f>
        <v>2085.7000000000044</v>
      </c>
      <c r="I12" s="111">
        <f t="shared" si="1"/>
        <v>3455.2000000000044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11179.400000000078</v>
      </c>
      <c r="E13" s="113">
        <f>D13/D6*100</f>
        <v>2.26964966341199</v>
      </c>
      <c r="F13" s="113">
        <f t="shared" si="3"/>
        <v>62.33391135619829</v>
      </c>
      <c r="G13" s="113">
        <f t="shared" si="0"/>
        <v>56.45733909047356</v>
      </c>
      <c r="H13" s="111">
        <f t="shared" si="2"/>
        <v>6755.299999999894</v>
      </c>
      <c r="I13" s="111">
        <f t="shared" si="1"/>
        <v>8622.099999999846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</f>
        <v>302876.30000000005</v>
      </c>
      <c r="E18" s="3">
        <f>D18/D151*100</f>
        <v>20.73558411555985</v>
      </c>
      <c r="F18" s="3">
        <f>D18/B18*100</f>
        <v>87.58340810844652</v>
      </c>
      <c r="G18" s="3">
        <f t="shared" si="0"/>
        <v>80.99695829814456</v>
      </c>
      <c r="H18" s="42">
        <f>B18-D18</f>
        <v>42938.399999999965</v>
      </c>
      <c r="I18" s="42">
        <f t="shared" si="1"/>
        <v>71059.09999999992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</f>
        <v>199873.0000000001</v>
      </c>
      <c r="E19" s="155">
        <f>D19/D18*100</f>
        <v>65.99162760506519</v>
      </c>
      <c r="F19" s="155">
        <f t="shared" si="3"/>
        <v>90.99646163063653</v>
      </c>
      <c r="G19" s="155">
        <f t="shared" si="0"/>
        <v>83.45236330689696</v>
      </c>
      <c r="H19" s="154">
        <f t="shared" si="2"/>
        <v>19776.199999999924</v>
      </c>
      <c r="I19" s="154">
        <f t="shared" si="1"/>
        <v>39632.49999999991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302876.30000000005</v>
      </c>
      <c r="E25" s="113">
        <f>D25/D18*100</f>
        <v>100</v>
      </c>
      <c r="F25" s="113">
        <f t="shared" si="3"/>
        <v>87.58340810844652</v>
      </c>
      <c r="G25" s="113">
        <f t="shared" si="0"/>
        <v>80.99695829814456</v>
      </c>
      <c r="H25" s="111">
        <f t="shared" si="2"/>
        <v>42938.399999999965</v>
      </c>
      <c r="I25" s="111">
        <f t="shared" si="1"/>
        <v>71059.09999999992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</f>
        <v>49775.89999999997</v>
      </c>
      <c r="E33" s="3">
        <f>D33/D151*100</f>
        <v>3.407768654654374</v>
      </c>
      <c r="F33" s="3">
        <f>D33/B33*100</f>
        <v>84.55273457421558</v>
      </c>
      <c r="G33" s="3">
        <f t="shared" si="0"/>
        <v>76.66983968553222</v>
      </c>
      <c r="H33" s="42">
        <f t="shared" si="2"/>
        <v>9093.75129000003</v>
      </c>
      <c r="I33" s="42">
        <f t="shared" si="1"/>
        <v>15146.50000000003</v>
      </c>
      <c r="K33" s="95"/>
    </row>
    <row r="34" spans="1:9" s="99" customFormat="1" ht="18">
      <c r="A34" s="109" t="s">
        <v>3</v>
      </c>
      <c r="B34" s="137">
        <v>48244.68659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1743.2+1833.7+1830.2+1935.3+81+1854.2+129.9+1804.7+34.4+1.5+1881.6+1967.7+0.1+1784.4+235.6+2357.6-0.1+6335.8+2919.9+53.7+142.8+686.6+728.3+0.1+8.8+87.6+495.7+1689.4+9.2+4.2+70.1+2075.5+2129.1+113+4.5+2132.8-9.1+2045.9+241.3+11.3</f>
        <v>41451.50000000001</v>
      </c>
      <c r="E34" s="113">
        <f>D34/D33*100</f>
        <v>83.27624412617357</v>
      </c>
      <c r="F34" s="113">
        <f t="shared" si="3"/>
        <v>85.91930620727038</v>
      </c>
      <c r="G34" s="113">
        <f t="shared" si="0"/>
        <v>78.39838556235806</v>
      </c>
      <c r="H34" s="111">
        <f t="shared" si="2"/>
        <v>6793.18658999999</v>
      </c>
      <c r="I34" s="111">
        <f t="shared" si="1"/>
        <v>11421.399999999987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</f>
        <v>1600.1999999999998</v>
      </c>
      <c r="E36" s="113">
        <f>D36/D33*100</f>
        <v>3.21480877292023</v>
      </c>
      <c r="F36" s="113">
        <f t="shared" si="3"/>
        <v>61.839742064975056</v>
      </c>
      <c r="G36" s="113">
        <f t="shared" si="0"/>
        <v>51.96804364770069</v>
      </c>
      <c r="H36" s="111">
        <f t="shared" si="2"/>
        <v>987.4563300000004</v>
      </c>
      <c r="I36" s="111">
        <f t="shared" si="1"/>
        <v>1479.0000000000005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7.4+12.3+6.1+3.3+9.3+3.2+58.1+36.7+24.4+18.9-18.9+0.1+12+83.3+21.3+10.7+4.7+55.2+2.2+22.4+77.9+16.1+3.3+3+43.6+88+51+4.8</f>
        <v>660.4</v>
      </c>
      <c r="E37" s="121">
        <f>D37/D33*100</f>
        <v>1.3267464777131108</v>
      </c>
      <c r="F37" s="121">
        <f t="shared" si="3"/>
        <v>95.68241089539264</v>
      </c>
      <c r="G37" s="121">
        <f t="shared" si="0"/>
        <v>87.8074724105837</v>
      </c>
      <c r="H37" s="116">
        <f t="shared" si="2"/>
        <v>29.800000000000068</v>
      </c>
      <c r="I37" s="116">
        <f t="shared" si="1"/>
        <v>91.70000000000005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0.057859325496877036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7271.408370000005</v>
      </c>
      <c r="C39" s="137">
        <f>C33-C34-C36-C37-C35-C38</f>
        <v>8137.400000000006</v>
      </c>
      <c r="D39" s="137">
        <f>D33-D34-D36-D37-D35-D38</f>
        <v>6034.999999999965</v>
      </c>
      <c r="E39" s="113">
        <f>D39/D33*100</f>
        <v>12.124341297696212</v>
      </c>
      <c r="F39" s="113">
        <f t="shared" si="3"/>
        <v>82.99630130661967</v>
      </c>
      <c r="G39" s="113">
        <f t="shared" si="0"/>
        <v>74.16373780322905</v>
      </c>
      <c r="H39" s="111">
        <f>B39-D39</f>
        <v>1236.4083700000392</v>
      </c>
      <c r="I39" s="111">
        <f t="shared" si="1"/>
        <v>2102.4000000000406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</f>
        <v>1393.6000000000001</v>
      </c>
      <c r="E43" s="3">
        <f>D43/D151*100</f>
        <v>0.09540895086028257</v>
      </c>
      <c r="F43" s="3">
        <f>D43/B43*100</f>
        <v>64.04411764705883</v>
      </c>
      <c r="G43" s="3">
        <f t="shared" si="0"/>
        <v>62.29772016092981</v>
      </c>
      <c r="H43" s="42">
        <f t="shared" si="2"/>
        <v>782.3999999999999</v>
      </c>
      <c r="I43" s="42">
        <f t="shared" si="1"/>
        <v>843.4000000000003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</f>
        <v>9540.6</v>
      </c>
      <c r="E45" s="3">
        <f>D45/D151*100</f>
        <v>0.6531706634454735</v>
      </c>
      <c r="F45" s="3">
        <f>D45/B45*100</f>
        <v>88.97921794424487</v>
      </c>
      <c r="G45" s="3">
        <f aca="true" t="shared" si="4" ref="G45:G76">D45/C45*100</f>
        <v>80.93484899898202</v>
      </c>
      <c r="H45" s="42">
        <f>B45-D45</f>
        <v>1181.679</v>
      </c>
      <c r="I45" s="42">
        <f aca="true" t="shared" si="5" ref="I45:I77">C45-D45</f>
        <v>2247.3999999999996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</f>
        <v>8775.6</v>
      </c>
      <c r="E46" s="113">
        <f>D46/D45*100</f>
        <v>91.98163637507075</v>
      </c>
      <c r="F46" s="113">
        <f aca="true" t="shared" si="6" ref="F46:F74">D46/B46*100</f>
        <v>90.67392311542358</v>
      </c>
      <c r="G46" s="113">
        <f t="shared" si="4"/>
        <v>83.3414057380552</v>
      </c>
      <c r="H46" s="111">
        <f aca="true" t="shared" si="7" ref="H46:H74">B46-D46</f>
        <v>902.5959999999995</v>
      </c>
      <c r="I46" s="111">
        <f t="shared" si="5"/>
        <v>1754.1000000000004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0.00838521686267111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</f>
        <v>43.70000000000001</v>
      </c>
      <c r="E48" s="113">
        <f>D48/D45*100</f>
        <v>0.45804247112340957</v>
      </c>
      <c r="F48" s="113">
        <f t="shared" si="6"/>
        <v>67.90775733465938</v>
      </c>
      <c r="G48" s="113">
        <f t="shared" si="4"/>
        <v>58.73655913978495</v>
      </c>
      <c r="H48" s="111">
        <f t="shared" si="7"/>
        <v>20.651999999999994</v>
      </c>
      <c r="I48" s="111">
        <f t="shared" si="5"/>
        <v>30.699999999999996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</f>
        <v>474.49999999999994</v>
      </c>
      <c r="E49" s="113">
        <f>D49/D45*100</f>
        <v>4.973481751671802</v>
      </c>
      <c r="F49" s="113">
        <f t="shared" si="6"/>
        <v>68.90772899294511</v>
      </c>
      <c r="G49" s="113">
        <f t="shared" si="4"/>
        <v>54.84915038723847</v>
      </c>
      <c r="H49" s="111">
        <f t="shared" si="7"/>
        <v>214.10200000000003</v>
      </c>
      <c r="I49" s="111">
        <f t="shared" si="5"/>
        <v>390.6000000000001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246.00000000000003</v>
      </c>
      <c r="E50" s="113">
        <f>D50/D45*100</f>
        <v>2.578454185271367</v>
      </c>
      <c r="F50" s="113">
        <f t="shared" si="6"/>
        <v>84.90106954640034</v>
      </c>
      <c r="G50" s="113">
        <f t="shared" si="4"/>
        <v>77.50472589792079</v>
      </c>
      <c r="H50" s="111">
        <f t="shared" si="7"/>
        <v>43.749000000000564</v>
      </c>
      <c r="I50" s="111">
        <f t="shared" si="5"/>
        <v>71.39999999999927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</f>
        <v>18806.4</v>
      </c>
      <c r="E51" s="3">
        <f>D51/D151*100</f>
        <v>1.2875279086242954</v>
      </c>
      <c r="F51" s="3">
        <f>D51/B51*100</f>
        <v>83.1784588030801</v>
      </c>
      <c r="G51" s="3">
        <f t="shared" si="4"/>
        <v>75.31416946328883</v>
      </c>
      <c r="H51" s="42">
        <f>B51-D51</f>
        <v>3803.2999999999993</v>
      </c>
      <c r="I51" s="42">
        <f t="shared" si="5"/>
        <v>6164.199999999997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392.4+738.8+389.6+752.9+403.1+730.4+397.8+724.9+1.1+0.1+403+795.7+527.1+1240.6+386.5+33.7+705.7+0.1+5.8+226.6+536.1+14.2+2.1+376.1+1.7+154.2+769.9+9+398.1-0.1+5.3+1.1+963.2+13.3</f>
        <v>12100.100000000002</v>
      </c>
      <c r="E52" s="113">
        <f>D52/D51*100</f>
        <v>64.34033095116557</v>
      </c>
      <c r="F52" s="113">
        <f t="shared" si="6"/>
        <v>88.90677459614984</v>
      </c>
      <c r="G52" s="113">
        <f t="shared" si="4"/>
        <v>79.34803992288224</v>
      </c>
      <c r="H52" s="111">
        <f t="shared" si="7"/>
        <v>1509.7739999999976</v>
      </c>
      <c r="I52" s="111">
        <f t="shared" si="5"/>
        <v>3149.2999999999975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0.008507742045261188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v>744.5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1.9+1.9+0.5+7.4+2.1+1.2+12.9+5.1+0.1+4.5+16.8+19.2+9.7+3.1+1.1+1.4+2.5+5.7+19.9+0.8+28.2+4+19.8+8.2+38.7+4.3+0.2+18.2+4.3+27.9+3.9+3+21+4+9.4+2.4+4.7+1.2+8.1+6.9+10.9+0.1+38.9+5.3+2.8+0.1+3+2.2+20.1+27.7+3.6+38.3+19.9+5.8+2.6+7.8+14.9+0.8+17.5</f>
        <v>558.4999999999998</v>
      </c>
      <c r="E54" s="113">
        <f>D54/D51*100</f>
        <v>2.969733707673982</v>
      </c>
      <c r="F54" s="113">
        <f t="shared" si="6"/>
        <v>75.01678979180654</v>
      </c>
      <c r="G54" s="113">
        <f t="shared" si="4"/>
        <v>68.93359664280422</v>
      </c>
      <c r="H54" s="111">
        <f t="shared" si="7"/>
        <v>186.00000000000023</v>
      </c>
      <c r="I54" s="111">
        <f t="shared" si="5"/>
        <v>251.70000000000027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0.5+0.6+7.5+73.9+2.1+51.2+20.8+16.3+5.9+0.4+16.8+14.9+10.4+71.4+0.3+1.2+1.4+16+1.2+0.1+25+43+3.8+1.3+4.1+73.9-0.2+14.3+2.8+3+2.4+0.3+0.4+1.3+1.5+2+0.6+0.5+3+1.3+1.4+2+1.4+0.2+0.3+0.2+0.6+0.1-0.1+0.5+38.9+0.3+0.6+11.4+1.9+2.3+0.2+2+13.1+4.4</f>
        <v>578.9000000000001</v>
      </c>
      <c r="E55" s="113">
        <f>D55/D51*100</f>
        <v>3.078207418751064</v>
      </c>
      <c r="F55" s="113">
        <f t="shared" si="6"/>
        <v>67.16416178801232</v>
      </c>
      <c r="G55" s="113">
        <f t="shared" si="4"/>
        <v>54.4744518678837</v>
      </c>
      <c r="H55" s="111">
        <f t="shared" si="7"/>
        <v>283.0179999999999</v>
      </c>
      <c r="I55" s="111">
        <f t="shared" si="5"/>
        <v>483.79999999999995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2.126935511315297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6914.296000000001</v>
      </c>
      <c r="C57" s="138">
        <f>C51-C52-C55-C54-C53-C56</f>
        <v>7316.399999999999</v>
      </c>
      <c r="D57" s="138">
        <f>D51-D52-D55-D54-D53-D56</f>
        <v>5167.299999999999</v>
      </c>
      <c r="E57" s="113">
        <f>D57/D51*100</f>
        <v>27.476284669048827</v>
      </c>
      <c r="F57" s="113">
        <f t="shared" si="6"/>
        <v>74.7335665120498</v>
      </c>
      <c r="G57" s="113">
        <f t="shared" si="4"/>
        <v>70.6262642829807</v>
      </c>
      <c r="H57" s="111">
        <f>B57-D57</f>
        <v>1746.996000000002</v>
      </c>
      <c r="I57" s="111">
        <f>C57-D57</f>
        <v>2149.0999999999995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</f>
        <v>3628.4</v>
      </c>
      <c r="E59" s="3">
        <f>D59/D151*100</f>
        <v>0.24840832182939815</v>
      </c>
      <c r="F59" s="3">
        <f>D59/B59*100</f>
        <v>84.35371555984769</v>
      </c>
      <c r="G59" s="3">
        <f t="shared" si="4"/>
        <v>75.3405315614618</v>
      </c>
      <c r="H59" s="42">
        <f>B59-D59</f>
        <v>673.011</v>
      </c>
      <c r="I59" s="42">
        <f t="shared" si="5"/>
        <v>1187.6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</f>
        <v>2097.7000000000003</v>
      </c>
      <c r="E60" s="113">
        <f>D60/D59*100</f>
        <v>57.81336126116196</v>
      </c>
      <c r="F60" s="113">
        <f t="shared" si="6"/>
        <v>89.46759814305922</v>
      </c>
      <c r="G60" s="113">
        <f t="shared" si="4"/>
        <v>81.91900652165424</v>
      </c>
      <c r="H60" s="111">
        <f t="shared" si="7"/>
        <v>246.94771999999966</v>
      </c>
      <c r="I60" s="111">
        <f t="shared" si="5"/>
        <v>463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9.2878403704112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</f>
        <v>223.2</v>
      </c>
      <c r="E62" s="113">
        <f>D62/D59*100</f>
        <v>6.15147172307353</v>
      </c>
      <c r="F62" s="113">
        <f t="shared" si="6"/>
        <v>65.82604176715435</v>
      </c>
      <c r="G62" s="113">
        <f t="shared" si="4"/>
        <v>54.05667231775247</v>
      </c>
      <c r="H62" s="111">
        <f t="shared" si="7"/>
        <v>115.87553000000003</v>
      </c>
      <c r="I62" s="111">
        <f t="shared" si="5"/>
        <v>189.70000000000005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15.130636093043764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421.4999999999998</v>
      </c>
      <c r="E64" s="113">
        <f>D64/D59*100</f>
        <v>11.616690552309551</v>
      </c>
      <c r="F64" s="113">
        <f t="shared" si="6"/>
        <v>90.2867810192124</v>
      </c>
      <c r="G64" s="113">
        <f t="shared" si="4"/>
        <v>60.94563331405436</v>
      </c>
      <c r="H64" s="111">
        <f t="shared" si="7"/>
        <v>45.34575000000024</v>
      </c>
      <c r="I64" s="111">
        <f t="shared" si="5"/>
        <v>270.0999999999999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0.016595242313814932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+7.6+29.3+1648.7+1618.2+708.6+2+22.6+23.3+36.4+60.9+22+815.8+1474.1+412+20.4+54.9+18.9+22+15.6+311.1+1694.5+1935.1+26.3+25.9+120.2+243.3+17.1+315.3+665.2+1876.2+71.1+29.7+42.5+5.2+78+29.4+120.4+583.5+424.3+1056.1+1600.5+1348.3+1.6+115.2+57.4+81.5+104.1+13.4+469.2+2448.2+10.2+19.3+11.7+43.2+14.5+11.6+13.1+36.9+2714.6+1411.2+11.1+73.5+89.9+1+1227.5+1388.6+65.7+32.7+7.5+39.6+25.7+4.6+117.3+8+19.8+253.2+5.1+3240+1249.1+6.5+0.3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+0.2+88.3+4.5+8.7+38.5+11.6+257+8306.1+947.5+0.2+20.4+142.9+6.7</f>
        <v>118239.90000000001</v>
      </c>
      <c r="E90" s="3">
        <f>D90/D151*100</f>
        <v>8.094966137216364</v>
      </c>
      <c r="F90" s="3">
        <f aca="true" t="shared" si="10" ref="F90:F96">D90/B90*100</f>
        <v>81.98756050923708</v>
      </c>
      <c r="G90" s="3">
        <f t="shared" si="8"/>
        <v>76.15596270003516</v>
      </c>
      <c r="H90" s="42">
        <f aca="true" t="shared" si="11" ref="H90:H96">B90-D90</f>
        <v>25976.97785999997</v>
      </c>
      <c r="I90" s="42">
        <f t="shared" si="9"/>
        <v>37020.3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</f>
        <v>110964.8</v>
      </c>
      <c r="E91" s="113">
        <f>D91/D90*100</f>
        <v>93.84717003312755</v>
      </c>
      <c r="F91" s="113">
        <f t="shared" si="10"/>
        <v>83.01135186258823</v>
      </c>
      <c r="G91" s="113">
        <f t="shared" si="8"/>
        <v>77.01658325183874</v>
      </c>
      <c r="H91" s="111">
        <f t="shared" si="11"/>
        <v>22709.447570000004</v>
      </c>
      <c r="I91" s="111">
        <f t="shared" si="9"/>
        <v>33114.3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48.5+5.1+5+1.3+22.8+67.3+62.7+3.5+1.4+40.6+112.7+571.4+55.5+1.7+2.4+3.1+83.6+0.9+1.4+3.5+0.9+23.5+44.4+1+13.6+0.7+42.8+22.3+44+0.7+4.6+0.7+0.7+13.7+56.1+1.6+31.5+0.9+63.8+4.3+0.9+0.3+18-0.1+60.5+27.6</f>
        <v>1573.4</v>
      </c>
      <c r="E92" s="113">
        <f>D92/D90*100</f>
        <v>1.3306844812960767</v>
      </c>
      <c r="F92" s="113">
        <f t="shared" si="10"/>
        <v>68.61190621963834</v>
      </c>
      <c r="G92" s="113">
        <f t="shared" si="8"/>
        <v>60.03968556819049</v>
      </c>
      <c r="H92" s="111">
        <f t="shared" si="11"/>
        <v>719.788</v>
      </c>
      <c r="I92" s="111">
        <f t="shared" si="9"/>
        <v>1047.1999999999998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5701.700000000006</v>
      </c>
      <c r="E94" s="113">
        <f>D94/D90*100</f>
        <v>4.822145485576363</v>
      </c>
      <c r="F94" s="113">
        <f t="shared" si="10"/>
        <v>69.11618748956695</v>
      </c>
      <c r="G94" s="113">
        <f>D94/C94*100</f>
        <v>66.60475439518723</v>
      </c>
      <c r="H94" s="111">
        <f t="shared" si="11"/>
        <v>2547.7422899999656</v>
      </c>
      <c r="I94" s="111">
        <f>C94-D94</f>
        <v>2858.7999999999993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</f>
        <v>47512.500000000015</v>
      </c>
      <c r="E95" s="83">
        <f>D95/D151*100</f>
        <v>3.252811264171338</v>
      </c>
      <c r="F95" s="85">
        <f t="shared" si="10"/>
        <v>87.23844532414789</v>
      </c>
      <c r="G95" s="82">
        <f>D95/C95*100</f>
        <v>80.56188577125768</v>
      </c>
      <c r="H95" s="86">
        <f t="shared" si="11"/>
        <v>6950.299999999988</v>
      </c>
      <c r="I95" s="89">
        <f>C95-D95</f>
        <v>11463.899999999987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69.1+1043.7+68.3+1051.8+1+68.3+66.1+938.4+3+68.7+11.3+4.3+734+67.7+6.3+0.4+21.5+2.2+658.8+0.1+17.8+71.8+130.4+525.1+460.8+17+3.6+18.3+567.4+6.6+33.7+842.6+39.7-0.1+76.9+138.3+814.3</f>
        <v>8649.2</v>
      </c>
      <c r="E96" s="144">
        <f>D96/D95*100</f>
        <v>18.204051565377526</v>
      </c>
      <c r="F96" s="145">
        <f t="shared" si="10"/>
        <v>90.34522379485037</v>
      </c>
      <c r="G96" s="146">
        <f>D96/C96*100</f>
        <v>80.46291386415862</v>
      </c>
      <c r="H96" s="147">
        <f t="shared" si="11"/>
        <v>924.2999999999993</v>
      </c>
      <c r="I96" s="136">
        <f>C96-D96</f>
        <v>2100.0999999999967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</f>
        <v>7474.799999999994</v>
      </c>
      <c r="E102" s="17">
        <f>D102/D151*100</f>
        <v>0.5117414077859067</v>
      </c>
      <c r="F102" s="17">
        <f>D102/B102*100</f>
        <v>78.12780901812398</v>
      </c>
      <c r="G102" s="17">
        <f aca="true" t="shared" si="12" ref="G102:G149">D102/C102*100</f>
        <v>71.76060597333019</v>
      </c>
      <c r="H102" s="67">
        <f aca="true" t="shared" si="13" ref="H102:H107">B102-D102</f>
        <v>2092.600000000006</v>
      </c>
      <c r="I102" s="67">
        <f aca="true" t="shared" si="14" ref="I102:I149">C102-D102</f>
        <v>2941.500000000009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</f>
        <v>204.29999999999998</v>
      </c>
      <c r="E103" s="131">
        <f>D103/D102*100</f>
        <v>2.7331834965484045</v>
      </c>
      <c r="F103" s="113">
        <f>D103/B103*100</f>
        <v>78.84986491702044</v>
      </c>
      <c r="G103" s="131">
        <f>D103/C103*100</f>
        <v>78.84986491702044</v>
      </c>
      <c r="H103" s="130">
        <f t="shared" si="13"/>
        <v>54.80000000000004</v>
      </c>
      <c r="I103" s="130">
        <f t="shared" si="14"/>
        <v>54.80000000000004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</f>
        <v>5916.799999999998</v>
      </c>
      <c r="E104" s="113">
        <f>D104/D102*100</f>
        <v>79.1566329533901</v>
      </c>
      <c r="F104" s="113">
        <f aca="true" t="shared" si="15" ref="F104:F149">D104/B104*100</f>
        <v>78.3318991196134</v>
      </c>
      <c r="G104" s="113">
        <f t="shared" si="12"/>
        <v>71.67621655017017</v>
      </c>
      <c r="H104" s="111">
        <f t="shared" si="13"/>
        <v>1636.7000000000016</v>
      </c>
      <c r="I104" s="111">
        <f t="shared" si="14"/>
        <v>2338.100000000003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1353.6999999999953</v>
      </c>
      <c r="E106" s="135">
        <f>D106/D102*100</f>
        <v>18.110183550061492</v>
      </c>
      <c r="F106" s="135">
        <f t="shared" si="15"/>
        <v>77.14269432413926</v>
      </c>
      <c r="G106" s="135">
        <f t="shared" si="12"/>
        <v>71.16122588445538</v>
      </c>
      <c r="H106" s="136">
        <f>B106-D106</f>
        <v>401.100000000004</v>
      </c>
      <c r="I106" s="136">
        <f t="shared" si="14"/>
        <v>548.6000000000058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461333.9000000001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408608.19999999995</v>
      </c>
      <c r="E107" s="70">
        <f>D107/D151*100</f>
        <v>27.974224795428032</v>
      </c>
      <c r="F107" s="70">
        <f>D107/B107*100</f>
        <v>88.57103282459839</v>
      </c>
      <c r="G107" s="70">
        <f t="shared" si="12"/>
        <v>78.52193400677126</v>
      </c>
      <c r="H107" s="69">
        <f t="shared" si="13"/>
        <v>52725.70000000013</v>
      </c>
      <c r="I107" s="69">
        <f t="shared" si="14"/>
        <v>111766.40000000002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</f>
        <v>1786.8000000000004</v>
      </c>
      <c r="E108" s="106">
        <f>D108/D107*100</f>
        <v>0.43728931529029536</v>
      </c>
      <c r="F108" s="106">
        <f t="shared" si="15"/>
        <v>49.238061120449736</v>
      </c>
      <c r="G108" s="106">
        <f t="shared" si="12"/>
        <v>43.62730735423382</v>
      </c>
      <c r="H108" s="107">
        <f aca="true" t="shared" si="16" ref="H108:H149">B108-D108</f>
        <v>1842.0999999999997</v>
      </c>
      <c r="I108" s="107">
        <f t="shared" si="14"/>
        <v>2308.7999999999993</v>
      </c>
      <c r="L108" s="108"/>
    </row>
    <row r="109" spans="1:12" s="99" customFormat="1" ht="18">
      <c r="A109" s="109" t="s">
        <v>26</v>
      </c>
      <c r="B109" s="110">
        <v>2284.3</v>
      </c>
      <c r="C109" s="111">
        <v>2633.8</v>
      </c>
      <c r="D109" s="112">
        <f>68.3+138.7+47.8+60.9+18.1+30+81.4+40.6+14.7+2.7+31.2+33.2+49.1+0.8+32+30.3+35.6</f>
        <v>715.4000000000001</v>
      </c>
      <c r="E109" s="113">
        <f>D109/D108*100</f>
        <v>40.038056861428245</v>
      </c>
      <c r="F109" s="113">
        <f t="shared" si="15"/>
        <v>31.318128091756776</v>
      </c>
      <c r="G109" s="113">
        <f t="shared" si="12"/>
        <v>27.16227503986636</v>
      </c>
      <c r="H109" s="111">
        <f t="shared" si="16"/>
        <v>1568.9</v>
      </c>
      <c r="I109" s="111">
        <f t="shared" si="14"/>
        <v>1918.4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11.8+87.5+28+44.4+7.5+8.9+32.2+39.5+59.2+220.2+6.2+18.8+4.5+75.4+41</f>
        <v>685.1</v>
      </c>
      <c r="E110" s="106">
        <f>D110/D107*100</f>
        <v>0.16766672817628234</v>
      </c>
      <c r="F110" s="106">
        <f>D110/B110*100</f>
        <v>63.01508462104488</v>
      </c>
      <c r="G110" s="106">
        <f t="shared" si="12"/>
        <v>58.28654075208439</v>
      </c>
      <c r="H110" s="107">
        <f t="shared" si="16"/>
        <v>402.1</v>
      </c>
      <c r="I110" s="107">
        <f t="shared" si="14"/>
        <v>490.30000000000007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</f>
        <v>34.2</v>
      </c>
      <c r="E113" s="106">
        <f>D113/D107*100</f>
        <v>0.008369876081782012</v>
      </c>
      <c r="F113" s="106">
        <f t="shared" si="15"/>
        <v>57.00000000000001</v>
      </c>
      <c r="G113" s="106">
        <f t="shared" si="12"/>
        <v>57.00000000000001</v>
      </c>
      <c r="H113" s="107">
        <f t="shared" si="16"/>
        <v>25.799999999999997</v>
      </c>
      <c r="I113" s="107">
        <f t="shared" si="14"/>
        <v>25.799999999999997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136.4+40+10+2+0.1+10.6+142+54.3+10.6+6.6+21.9+41.3+8.2+239.5+0.2+6.2+0.7+26.9+145.7+54.9+4+2+1.1+3.5+2.2+195.9+3.8+0.4+0.2+181.5+10+1.7+7.3+203.7+0.1+6.2+185.1+14.5+72+29.1+0.3+192.4+4.9+207.6</f>
        <v>2287.6</v>
      </c>
      <c r="E114" s="106">
        <f>D114/D107*100</f>
        <v>0.5598517112480856</v>
      </c>
      <c r="F114" s="106">
        <f t="shared" si="15"/>
        <v>83.51953267615919</v>
      </c>
      <c r="G114" s="106">
        <f t="shared" si="12"/>
        <v>76.26604434072345</v>
      </c>
      <c r="H114" s="107">
        <f t="shared" si="16"/>
        <v>451.4000000000001</v>
      </c>
      <c r="I114" s="107">
        <f t="shared" si="14"/>
        <v>711.9000000000001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0.004405197937780006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39+5+6.2+39.1+4.9+0.4+0.8+39+0.1+5.5+0.9+39+4.8+1.3+39-0.1+0.8+0.4+5+0.8+5.1+0.2+0.4+2.2+3.5+39+0.4+3+0.8+39+6+0.3-0.1+1.1+39+1.7</f>
        <v>373.50000000000006</v>
      </c>
      <c r="E118" s="106">
        <f>D118/D107*100</f>
        <v>0.09140785720893514</v>
      </c>
      <c r="F118" s="106">
        <f t="shared" si="15"/>
        <v>98.28947368421053</v>
      </c>
      <c r="G118" s="106">
        <f t="shared" si="12"/>
        <v>88.33964049195838</v>
      </c>
      <c r="H118" s="107">
        <f t="shared" si="16"/>
        <v>6.499999999999943</v>
      </c>
      <c r="I118" s="107">
        <f t="shared" si="14"/>
        <v>49.299999999999955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39+39.1+39+39.1+39+39+39+39</f>
        <v>312.2</v>
      </c>
      <c r="E119" s="113">
        <f>D119/D118*100</f>
        <v>83.58768406961177</v>
      </c>
      <c r="F119" s="113">
        <f t="shared" si="15"/>
        <v>99.96797950688439</v>
      </c>
      <c r="G119" s="113">
        <f t="shared" si="12"/>
        <v>88.84462151394422</v>
      </c>
      <c r="H119" s="111">
        <f t="shared" si="16"/>
        <v>0.10000000000002274</v>
      </c>
      <c r="I119" s="111">
        <f t="shared" si="14"/>
        <v>39.19999999999999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0.02603961447665515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3483.8+2635.6+1853.3+812.9+1333.3+1694.1+1722.4+661.9+934+1328+225+1781.5+1097.2+0.1+1902.6+1343+1822.5+1392+1771.1+3307.3+1386.4+2307.7</f>
        <v>34795.7</v>
      </c>
      <c r="E124" s="121">
        <f>D124/D107*100</f>
        <v>8.515663660200651</v>
      </c>
      <c r="F124" s="106">
        <f t="shared" si="15"/>
        <v>90.72531862080473</v>
      </c>
      <c r="G124" s="106">
        <f t="shared" si="12"/>
        <v>82.15193848231507</v>
      </c>
      <c r="H124" s="107">
        <f t="shared" si="16"/>
        <v>3557.100000000006</v>
      </c>
      <c r="I124" s="107">
        <f t="shared" si="14"/>
        <v>7559.5999999999985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0.019652077466874137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0.004821244409681451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6.5+6.7+0.9+10.2+6.4+2.4+29+2.5+26.7+1.1+7.5+20.9+3.3+0.1+0.6+54.3+6.4+19+6.4-0.2+0.9+1+0.1+24+11.8+60.3+1.8+4+2+10.5+0.5+0.1+1.1+56.8+0.1-0.1+8.7+10.4+6.4+43.4+6.5+23.9+0.2+0.1+0.2+49.2+6.4+42.1+25.3+43.2</f>
        <v>651.6</v>
      </c>
      <c r="E128" s="121">
        <f>D128/D107*100</f>
        <v>0.15946816534763622</v>
      </c>
      <c r="F128" s="106">
        <f t="shared" si="15"/>
        <v>60.59704268576211</v>
      </c>
      <c r="G128" s="106">
        <f t="shared" si="12"/>
        <v>51.99074443469242</v>
      </c>
      <c r="H128" s="107">
        <f t="shared" si="16"/>
        <v>423.69999999999993</v>
      </c>
      <c r="I128" s="107">
        <f t="shared" si="14"/>
        <v>601.6999999999999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6.4+6.4+6.4+6.4+6.4+24+6.4+56.8+6.4+6.4+6.5+42.1+6.4+42.1+25.3+25.3</f>
        <v>279.7</v>
      </c>
      <c r="E129" s="113">
        <f>D129/D128*100</f>
        <v>42.92510742786986</v>
      </c>
      <c r="F129" s="113">
        <f>D129/B129*100</f>
        <v>97.93417366946777</v>
      </c>
      <c r="G129" s="113">
        <f t="shared" si="12"/>
        <v>60.85726718885988</v>
      </c>
      <c r="H129" s="111">
        <f t="shared" si="16"/>
        <v>5.900000000000034</v>
      </c>
      <c r="I129" s="111">
        <f t="shared" si="14"/>
        <v>179.90000000000003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0.2266719072206579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0.0063141170441513425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</f>
        <v>48.9</v>
      </c>
      <c r="E135" s="121">
        <f>D135/D107*100</f>
        <v>0.011967454397635682</v>
      </c>
      <c r="F135" s="106">
        <f t="shared" si="15"/>
        <v>15.774193548387098</v>
      </c>
      <c r="G135" s="106">
        <f t="shared" si="12"/>
        <v>11.457357075913778</v>
      </c>
      <c r="H135" s="107">
        <f t="shared" si="16"/>
        <v>261.1</v>
      </c>
      <c r="I135" s="107">
        <f t="shared" si="14"/>
        <v>377.9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</f>
        <v>34.8</v>
      </c>
      <c r="E136" s="113"/>
      <c r="F136" s="106">
        <f>D136/B136*100</f>
        <v>16.76300578034682</v>
      </c>
      <c r="G136" s="113">
        <f>D136/C136*100</f>
        <v>13.509316770186333</v>
      </c>
      <c r="H136" s="111">
        <f>B136-D136</f>
        <v>172.8</v>
      </c>
      <c r="I136" s="111">
        <f>C136-D136</f>
        <v>222.8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0.5+1.3+15.9+33.5+3+0.6+15.2+1.3+36.5+1.9+0.3+0.3+0.6+5+2+16.5+0.1+0.5+1.2+18.6-0.1+0.3+0.5+0.5+16+2+17.3+2.1+0.4+0.7+25.9+2.2+17.9+2.1+0.8+15.3+2.1+17.5</f>
        <v>278.3</v>
      </c>
      <c r="E137" s="121">
        <f>D137/D107*100</f>
        <v>0.0681092547824542</v>
      </c>
      <c r="F137" s="106">
        <f>D137/B137*100</f>
        <v>79.87944890929967</v>
      </c>
      <c r="G137" s="106">
        <f>D137/C137*100</f>
        <v>73.00629590766002</v>
      </c>
      <c r="H137" s="107">
        <f t="shared" si="16"/>
        <v>70.09999999999997</v>
      </c>
      <c r="I137" s="107">
        <f t="shared" si="14"/>
        <v>102.89999999999998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15.9+33.5+15.2+36.5+0.3+4.6+16.5-0.1+1.2+16+0.3+16+0.1+16.2+0.3+25.4+16.9+0.3+14.8+17</f>
        <v>246.90000000000003</v>
      </c>
      <c r="E138" s="113">
        <f>D138/D137*100</f>
        <v>88.71721164211283</v>
      </c>
      <c r="F138" s="113">
        <f t="shared" si="15"/>
        <v>88.30472103004293</v>
      </c>
      <c r="G138" s="113">
        <f>D138/C138*100</f>
        <v>80.65991506043777</v>
      </c>
      <c r="H138" s="111">
        <f t="shared" si="16"/>
        <v>32.69999999999999</v>
      </c>
      <c r="I138" s="111">
        <f t="shared" si="14"/>
        <v>59.19999999999999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</f>
        <v>1254.1999999999998</v>
      </c>
      <c r="E139" s="121">
        <f>D139/D107*100</f>
        <v>0.30694440297576014</v>
      </c>
      <c r="F139" s="106">
        <f t="shared" si="15"/>
        <v>89.3495761202536</v>
      </c>
      <c r="G139" s="106">
        <f t="shared" si="12"/>
        <v>82.91683194499535</v>
      </c>
      <c r="H139" s="107">
        <f t="shared" si="16"/>
        <v>149.50000000000023</v>
      </c>
      <c r="I139" s="107">
        <f t="shared" si="14"/>
        <v>258.4000000000003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</f>
        <v>1000.7999999999998</v>
      </c>
      <c r="E140" s="113">
        <f>D140/D139*100</f>
        <v>79.7958858236326</v>
      </c>
      <c r="F140" s="113">
        <f aca="true" t="shared" si="17" ref="F140:F148">D140/B140*100</f>
        <v>91.88395152405432</v>
      </c>
      <c r="G140" s="113">
        <f t="shared" si="12"/>
        <v>84.9071010435225</v>
      </c>
      <c r="H140" s="111">
        <f t="shared" si="16"/>
        <v>88.4000000000002</v>
      </c>
      <c r="I140" s="111">
        <f t="shared" si="14"/>
        <v>177.9000000000002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</f>
        <v>19.599999999999998</v>
      </c>
      <c r="E141" s="113">
        <f>D141/D139*100</f>
        <v>1.5627491628129486</v>
      </c>
      <c r="F141" s="113">
        <f t="shared" si="17"/>
        <v>59.39393939393939</v>
      </c>
      <c r="G141" s="113">
        <f>D141/C141*100</f>
        <v>52.26666666666666</v>
      </c>
      <c r="H141" s="111">
        <f t="shared" si="16"/>
        <v>13.400000000000002</v>
      </c>
      <c r="I141" s="111">
        <f t="shared" si="14"/>
        <v>17.900000000000002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0.2082434958476115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</f>
        <v>39073.59999999999</v>
      </c>
      <c r="E144" s="121">
        <f>D144/D107*100</f>
        <v>9.562607896757822</v>
      </c>
      <c r="F144" s="106">
        <f t="shared" si="17"/>
        <v>79.62406719839584</v>
      </c>
      <c r="G144" s="106">
        <f t="shared" si="12"/>
        <v>63.43281643679055</v>
      </c>
      <c r="H144" s="107">
        <f t="shared" si="16"/>
        <v>9999.000000000007</v>
      </c>
      <c r="I144" s="107">
        <f t="shared" si="14"/>
        <v>22524.80000000001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0.0324026781645596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</f>
        <v>9010.6</v>
      </c>
      <c r="E147" s="121">
        <f>D147/D107*100</f>
        <v>2.205193141008918</v>
      </c>
      <c r="F147" s="106">
        <f t="shared" si="17"/>
        <v>89.68091247486912</v>
      </c>
      <c r="G147" s="106">
        <f t="shared" si="12"/>
        <v>85.40205482048756</v>
      </c>
      <c r="H147" s="107">
        <f t="shared" si="16"/>
        <v>1036.7999999999993</v>
      </c>
      <c r="I147" s="107">
        <f t="shared" si="14"/>
        <v>1540.199999999999</v>
      </c>
      <c r="K147" s="127"/>
      <c r="L147" s="108"/>
    </row>
    <row r="148" spans="1:12" s="122" customFormat="1" ht="19.5" customHeight="1">
      <c r="A148" s="114" t="s">
        <v>51</v>
      </c>
      <c r="B148" s="115">
        <v>323715.5</v>
      </c>
      <c r="C148" s="116">
        <f>376354.8-1000+14285.9-198-200-300-15786.4-2950-2519.8+7938.3-13756.7+0.7+204.9-2656</f>
        <v>359417.7</v>
      </c>
      <c r="D148" s="117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</f>
        <v>291597.4</v>
      </c>
      <c r="E148" s="121">
        <f>D148/D107*100</f>
        <v>71.36357028566731</v>
      </c>
      <c r="F148" s="106">
        <f t="shared" si="17"/>
        <v>90.0782940575907</v>
      </c>
      <c r="G148" s="106">
        <f t="shared" si="12"/>
        <v>81.13050637183422</v>
      </c>
      <c r="H148" s="107">
        <f t="shared" si="16"/>
        <v>32118.099999999977</v>
      </c>
      <c r="I148" s="107">
        <f t="shared" si="14"/>
        <v>67820.29999999999</v>
      </c>
      <c r="K148" s="128"/>
      <c r="L148" s="108"/>
    </row>
    <row r="149" spans="1:12" s="122" customFormat="1" ht="18">
      <c r="A149" s="114" t="s">
        <v>103</v>
      </c>
      <c r="B149" s="115">
        <v>24571</v>
      </c>
      <c r="C149" s="116">
        <v>29485.2</v>
      </c>
      <c r="D149" s="117">
        <f>819+819+819.1+819+819+819.1+819+819+819.1+819+819+819.1+819.1+819+819+819+819.1+819+819+819+819.1+819+819+819.1+819+819+819.1+819+819+819.1</f>
        <v>24570.999999999996</v>
      </c>
      <c r="E149" s="121">
        <f>D149/D107*100</f>
        <v>6.013339918288472</v>
      </c>
      <c r="F149" s="106">
        <f t="shared" si="15"/>
        <v>99.99999999999999</v>
      </c>
      <c r="G149" s="106">
        <f t="shared" si="12"/>
        <v>83.33333333333331</v>
      </c>
      <c r="H149" s="107">
        <f t="shared" si="16"/>
        <v>0</v>
      </c>
      <c r="I149" s="107">
        <f t="shared" si="14"/>
        <v>4914.200000000004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474380.50000000006</v>
      </c>
      <c r="C150" s="65">
        <f>C43+C69+C72+C77+C79+C87+C102+C107+C100+C84+C98</f>
        <v>534331.1</v>
      </c>
      <c r="D150" s="46">
        <f>D43+D69+D72+D77+D79+D87+D102+D107+D100+D84+D98</f>
        <v>417718.99999999994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1705613.11915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1460659.6</v>
      </c>
      <c r="E151" s="28">
        <v>100</v>
      </c>
      <c r="F151" s="3">
        <f>D151/B151*100</f>
        <v>85.63838912824066</v>
      </c>
      <c r="G151" s="3">
        <f aca="true" t="shared" si="18" ref="G151:G157">D151/C151*100</f>
        <v>77.74010445467859</v>
      </c>
      <c r="H151" s="42">
        <f aca="true" t="shared" si="19" ref="H151:H157">B151-D151</f>
        <v>244953.51914999983</v>
      </c>
      <c r="I151" s="42">
        <f aca="true" t="shared" si="20" ref="I151:I157">C151-D151</f>
        <v>418241.39999999944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674402.35188</v>
      </c>
      <c r="C152" s="53">
        <f>C8+C20+C34+C52+C60+C91+C115+C119+C46+C140+C131+C103</f>
        <v>735951.9999999999</v>
      </c>
      <c r="D152" s="53">
        <f>D8+D20+D34+D52+D60+D91+D115+D119+D46+D140+D131+D103</f>
        <v>573647.3999999999</v>
      </c>
      <c r="E152" s="6">
        <f>D152/D151*100</f>
        <v>39.27317494096501</v>
      </c>
      <c r="F152" s="6">
        <f aca="true" t="shared" si="21" ref="F152:F157">D152/B152*100</f>
        <v>85.06011261687772</v>
      </c>
      <c r="G152" s="6">
        <f t="shared" si="18"/>
        <v>77.9463062808444</v>
      </c>
      <c r="H152" s="54">
        <f t="shared" si="19"/>
        <v>100754.95188000007</v>
      </c>
      <c r="I152" s="64">
        <f t="shared" si="20"/>
        <v>162304.59999999998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84312.73986000002</v>
      </c>
      <c r="C153" s="54">
        <f>C11+C23+C36+C55+C62+C92+C49+C141+C109+C112+C96+C138</f>
        <v>98487.8</v>
      </c>
      <c r="D153" s="54">
        <f>D11+D23+D36+D55+D62+D92+D49+D141+D109+D112+D96+D138</f>
        <v>62619.799999999996</v>
      </c>
      <c r="E153" s="6">
        <f>D153/D151*100</f>
        <v>4.287090571958038</v>
      </c>
      <c r="F153" s="6">
        <f t="shared" si="21"/>
        <v>74.27086357765053</v>
      </c>
      <c r="G153" s="6">
        <f t="shared" si="18"/>
        <v>63.58127605652679</v>
      </c>
      <c r="H153" s="54">
        <f t="shared" si="19"/>
        <v>21692.93986000002</v>
      </c>
      <c r="I153" s="64">
        <f t="shared" si="20"/>
        <v>35868.00000000001</v>
      </c>
      <c r="K153" s="34"/>
      <c r="L153" s="71"/>
    </row>
    <row r="154" spans="1:12" ht="18">
      <c r="A154" s="16" t="s">
        <v>1</v>
      </c>
      <c r="B154" s="53">
        <f>B22+B10+B54+B48+B61+B35+B123</f>
        <v>30244.552</v>
      </c>
      <c r="C154" s="53">
        <f>C22+C10+C54+C48+C61+C35+C123</f>
        <v>31719.100000000002</v>
      </c>
      <c r="D154" s="53">
        <f>D22+D10+D54+D48+D61+D35+D123</f>
        <v>26520.2</v>
      </c>
      <c r="E154" s="6">
        <f>D154/D151*100</f>
        <v>1.8156317871734111</v>
      </c>
      <c r="F154" s="6">
        <f t="shared" si="21"/>
        <v>87.6858747982116</v>
      </c>
      <c r="G154" s="6">
        <f t="shared" si="18"/>
        <v>83.60956017037053</v>
      </c>
      <c r="H154" s="54">
        <f t="shared" si="19"/>
        <v>3724.351999999999</v>
      </c>
      <c r="I154" s="64">
        <f t="shared" si="20"/>
        <v>5198.9000000000015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17679.599999999995</v>
      </c>
      <c r="E155" s="6">
        <f>D155/D151*100</f>
        <v>1.2103846782645316</v>
      </c>
      <c r="F155" s="6">
        <f t="shared" si="21"/>
        <v>80.52615009247961</v>
      </c>
      <c r="G155" s="6">
        <f t="shared" si="18"/>
        <v>72.74178550562443</v>
      </c>
      <c r="H155" s="54">
        <f>B155-D155</f>
        <v>4275.504000000004</v>
      </c>
      <c r="I155" s="64">
        <f t="shared" si="20"/>
        <v>6625.000000000004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53.199999999999996</v>
      </c>
      <c r="E156" s="6">
        <f>D156/D151*100</f>
        <v>0.0036421901447811654</v>
      </c>
      <c r="F156" s="6">
        <f t="shared" si="21"/>
        <v>52.44996549344375</v>
      </c>
      <c r="G156" s="6">
        <f t="shared" si="18"/>
        <v>50.33112582781456</v>
      </c>
      <c r="H156" s="54">
        <f t="shared" si="19"/>
        <v>48.23</v>
      </c>
      <c r="I156" s="64">
        <f t="shared" si="20"/>
        <v>52.50000000000001</v>
      </c>
      <c r="K156" s="34"/>
      <c r="L156" s="35"/>
    </row>
    <row r="157" spans="1:12" ht="18.75" thickBot="1">
      <c r="A157" s="90" t="s">
        <v>28</v>
      </c>
      <c r="B157" s="66">
        <f>B151-B152-B153-B154-B155-B156</f>
        <v>894596.9414099999</v>
      </c>
      <c r="C157" s="66">
        <f>C151-C152-C153-C154-C155-C156</f>
        <v>988331.7999999996</v>
      </c>
      <c r="D157" s="66">
        <f>D151-D152-D153-D154-D155-D156</f>
        <v>780139.4000000003</v>
      </c>
      <c r="E157" s="31">
        <f>D157/D151*100</f>
        <v>53.41007583149422</v>
      </c>
      <c r="F157" s="31">
        <f t="shared" si="21"/>
        <v>87.2056860344727</v>
      </c>
      <c r="G157" s="31">
        <f t="shared" si="18"/>
        <v>78.93496900534826</v>
      </c>
      <c r="H157" s="91">
        <f t="shared" si="19"/>
        <v>114457.5414099996</v>
      </c>
      <c r="I157" s="91">
        <f t="shared" si="20"/>
        <v>208192.39999999932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1460659.6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1460659.6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2017-11-03T09:43:51Z</cp:lastPrinted>
  <dcterms:created xsi:type="dcterms:W3CDTF">2000-06-20T04:48:00Z</dcterms:created>
  <dcterms:modified xsi:type="dcterms:W3CDTF">2017-11-07T05:48:28Z</dcterms:modified>
  <cp:category/>
  <cp:version/>
  <cp:contentType/>
  <cp:contentStatus/>
</cp:coreProperties>
</file>